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pan\Documents\Bureau Fédé\Divers\"/>
    </mc:Choice>
  </mc:AlternateContent>
  <xr:revisionPtr revIDLastSave="0" documentId="8_{BC1A484B-1752-4BF5-A01C-B09720CAF61A}" xr6:coauthVersionLast="47" xr6:coauthVersionMax="47" xr10:uidLastSave="{00000000-0000-0000-0000-000000000000}"/>
  <bookViews>
    <workbookView xWindow="-110" yWindow="-110" windowWidth="21820" windowHeight="14020" xr2:uid="{BD9917A3-9995-47F7-B7FC-747384F8C01C}"/>
  </bookViews>
  <sheets>
    <sheet name="Réca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  <c r="D40" i="1"/>
  <c r="D39" i="1"/>
  <c r="D38" i="1"/>
  <c r="D37" i="1"/>
  <c r="D36" i="1"/>
  <c r="D35" i="1"/>
  <c r="L33" i="1"/>
  <c r="D33" i="1"/>
  <c r="L32" i="1"/>
  <c r="I32" i="1"/>
  <c r="L31" i="1"/>
  <c r="G20" i="1"/>
  <c r="L30" i="1"/>
  <c r="D30" i="1"/>
  <c r="L29" i="1"/>
  <c r="I29" i="1"/>
  <c r="D29" i="1"/>
  <c r="I28" i="1"/>
  <c r="L19" i="1"/>
  <c r="D26" i="1"/>
  <c r="D25" i="1"/>
  <c r="D24" i="1"/>
  <c r="D23" i="1"/>
  <c r="H19" i="1"/>
  <c r="G19" i="1"/>
  <c r="D21" i="1"/>
  <c r="K19" i="1"/>
  <c r="T8" i="1"/>
  <c r="S8" i="1"/>
  <c r="R8" i="1"/>
  <c r="Q8" i="1"/>
  <c r="N8" i="1"/>
  <c r="S5" i="1"/>
  <c r="R5" i="1"/>
  <c r="K3" i="1"/>
  <c r="J3" i="1"/>
  <c r="C3" i="1"/>
  <c r="B3" i="1"/>
  <c r="L3" i="1"/>
  <c r="R2" i="1"/>
  <c r="Q2" i="1"/>
  <c r="P2" i="1"/>
  <c r="O2" i="1"/>
  <c r="T2" i="1"/>
  <c r="S2" i="1"/>
  <c r="N2" i="1"/>
  <c r="M19" i="1" l="1"/>
  <c r="B19" i="1"/>
  <c r="N7" i="1"/>
  <c r="I19" i="1"/>
  <c r="C19" i="1"/>
  <c r="D19" i="1" s="1"/>
  <c r="P6" i="1"/>
  <c r="P4" i="1"/>
  <c r="Q5" i="1"/>
  <c r="P5" i="1"/>
  <c r="O5" i="1"/>
  <c r="N5" i="1"/>
  <c r="T7" i="1"/>
  <c r="D32" i="1"/>
  <c r="Q9" i="1"/>
  <c r="D28" i="1"/>
  <c r="O7" i="1"/>
  <c r="D3" i="1"/>
  <c r="R6" i="1"/>
  <c r="N4" i="1"/>
  <c r="T5" i="1"/>
  <c r="I31" i="1"/>
  <c r="M3" i="1"/>
  <c r="O8" i="1"/>
  <c r="K20" i="1"/>
  <c r="B20" i="1" s="1"/>
  <c r="L28" i="1"/>
  <c r="G3" i="1"/>
  <c r="P8" i="1"/>
  <c r="H3" i="1"/>
  <c r="I33" i="1"/>
  <c r="H20" i="1"/>
  <c r="D27" i="1"/>
  <c r="I30" i="1"/>
  <c r="P9" i="1"/>
  <c r="L20" i="1"/>
  <c r="I3" i="1"/>
  <c r="D31" i="1"/>
  <c r="D22" i="1"/>
  <c r="M20" i="1" l="1"/>
  <c r="R4" i="1"/>
  <c r="E3" i="1"/>
  <c r="Q4" i="1"/>
  <c r="T4" i="1"/>
  <c r="S4" i="1"/>
  <c r="T6" i="1"/>
  <c r="S6" i="1"/>
  <c r="N6" i="1"/>
  <c r="O6" i="1"/>
  <c r="Q6" i="1"/>
  <c r="O3" i="1"/>
  <c r="S9" i="1"/>
  <c r="R9" i="1"/>
  <c r="T9" i="1"/>
  <c r="C20" i="1"/>
  <c r="D20" i="1" s="1"/>
  <c r="I20" i="1"/>
  <c r="N9" i="1"/>
  <c r="O9" i="1"/>
  <c r="Q7" i="1"/>
  <c r="P7" i="1"/>
  <c r="S7" i="1"/>
  <c r="R7" i="1"/>
  <c r="O4" i="1"/>
  <c r="Q3" i="1" l="1"/>
  <c r="S3" i="1"/>
  <c r="R3" i="1"/>
  <c r="F3" i="1"/>
  <c r="P3" i="1"/>
  <c r="T3" i="1"/>
  <c r="N3" i="1"/>
</calcChain>
</file>

<file path=xl/sharedStrings.xml><?xml version="1.0" encoding="utf-8"?>
<sst xmlns="http://schemas.openxmlformats.org/spreadsheetml/2006/main" count="67" uniqueCount="58">
  <si>
    <t>Catégorie</t>
  </si>
  <si>
    <t>Nb parties
proposées</t>
  </si>
  <si>
    <t>Nb parties 
jouées</t>
  </si>
  <si>
    <t>Nb joueurs moyen</t>
  </si>
  <si>
    <t>Nb joueurs</t>
  </si>
  <si>
    <t>Moyenne parties jouées</t>
  </si>
  <si>
    <t>S1</t>
  </si>
  <si>
    <t>S2</t>
  </si>
  <si>
    <t>S3</t>
  </si>
  <si>
    <t>S4</t>
  </si>
  <si>
    <t>S5</t>
  </si>
  <si>
    <t>S6</t>
  </si>
  <si>
    <t>S7</t>
  </si>
  <si>
    <t>% S1</t>
  </si>
  <si>
    <t>% S2</t>
  </si>
  <si>
    <t>% S3</t>
  </si>
  <si>
    <t>% S4</t>
  </si>
  <si>
    <t>% S5</t>
  </si>
  <si>
    <t>% S6</t>
  </si>
  <si>
    <t>% S7</t>
  </si>
  <si>
    <t>Parties quotidiennes</t>
  </si>
  <si>
    <t>Tournois</t>
  </si>
  <si>
    <t>Tournois dominicaux</t>
  </si>
  <si>
    <t>e-tournois par séries</t>
  </si>
  <si>
    <t>e-championnat S1</t>
  </si>
  <si>
    <t>e-championnat S2</t>
  </si>
  <si>
    <t>e-championnat été</t>
  </si>
  <si>
    <t>e-championnat S3</t>
  </si>
  <si>
    <t>Début des parties quotidiennes</t>
  </si>
  <si>
    <t>Passage en originales le samedi</t>
  </si>
  <si>
    <t xml:space="preserve">Ajout partie originale semaine </t>
  </si>
  <si>
    <t>Ajout partie normale samedi</t>
  </si>
  <si>
    <t>Passage parties mercredi à 2 minutes</t>
  </si>
  <si>
    <t>5e partie originale en 9 lettres</t>
  </si>
  <si>
    <t>Nb parties</t>
  </si>
  <si>
    <t>Semaine</t>
  </si>
  <si>
    <t>Samedi</t>
  </si>
  <si>
    <t>Normales</t>
  </si>
  <si>
    <t>Originales</t>
  </si>
  <si>
    <t>Normale 1 avant ajout originales</t>
  </si>
  <si>
    <t>Normale 1 après ajout originales</t>
  </si>
  <si>
    <t>Normale 2 avant ajout originales</t>
  </si>
  <si>
    <t>Normale 2 après ajout originales</t>
  </si>
  <si>
    <t>Normale 3 avant ajout originales</t>
  </si>
  <si>
    <t>Normale 3 après ajout originales</t>
  </si>
  <si>
    <t>Normale samedi</t>
  </si>
  <si>
    <t>Joker</t>
  </si>
  <si>
    <t>7 sur 8</t>
  </si>
  <si>
    <t>7 sur 8 joker</t>
  </si>
  <si>
    <t>7 et 8</t>
  </si>
  <si>
    <t>7 et 8 joker</t>
  </si>
  <si>
    <t>9 Lettres</t>
  </si>
  <si>
    <t>Originale samedi 1 avant ajout normale</t>
  </si>
  <si>
    <t>Originale samedi 1 après ajout normale</t>
  </si>
  <si>
    <t>Originale samedi 2 avant ajout normale</t>
  </si>
  <si>
    <t>Originale samedi 2 après ajout normale</t>
  </si>
  <si>
    <t>Originale samedi 3 avant ajout normale</t>
  </si>
  <si>
    <t>Originale samedi 3 après ajout normale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</si>
</sst>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10" fontId="0" fillId="0" borderId="0" xfId="1" applyNumberFormat="1" applyFont="1" applyAlignment="1">
      <alignment vertical="top" wrapText="1"/>
    </xf>
    <xf numFmtId="0" fontId="2" fillId="0" borderId="0" xfId="0" applyFont="1"/>
    <xf numFmtId="3" fontId="2" fillId="0" borderId="0" xfId="0" applyNumberFormat="1" applyFont="1"/>
    <xf numFmtId="10" fontId="2" fillId="0" borderId="0" xfId="1" applyNumberFormat="1" applyFont="1"/>
    <xf numFmtId="4" fontId="2" fillId="0" borderId="0" xfId="0" applyNumberFormat="1" applyFont="1"/>
    <xf numFmtId="3" fontId="0" fillId="0" borderId="0" xfId="0" applyNumberFormat="1"/>
    <xf numFmtId="4" fontId="0" fillId="0" borderId="0" xfId="0" applyNumberFormat="1"/>
    <xf numFmtId="10" fontId="0" fillId="0" borderId="0" xfId="1" applyNumberFormat="1" applyFont="1"/>
    <xf numFmtId="14" fontId="0" fillId="0" borderId="0" xfId="0" applyNumberFormat="1"/>
    <xf numFmtId="0" fontId="2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3" fontId="2" fillId="0" borderId="0" xfId="0" applyNumberFormat="1" applyFont="1" applyAlignment="1">
      <alignment vertical="top"/>
    </xf>
    <xf numFmtId="10" fontId="0" fillId="0" borderId="0" xfId="1" applyNumberFormat="1" applyFont="1" applyAlignment="1">
      <alignment vertical="top"/>
    </xf>
    <xf numFmtId="0" fontId="0" fillId="0" borderId="0" xfId="0" applyAlignment="1">
      <alignment vertical="top"/>
    </xf>
    <xf numFmtId="45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CE71-54C9-4CE0-9B41-4365B9E414CC}">
  <dimension ref="A1:T40"/>
  <sheetViews>
    <sheetView tabSelected="1" workbookViewId="0">
      <selection activeCell="L28" sqref="L28"/>
    </sheetView>
  </sheetViews>
  <sheetFormatPr baseColWidth="10" defaultRowHeight="14.5" x14ac:dyDescent="0.35"/>
  <cols>
    <col min="1" max="1" width="36.1796875" bestFit="1" customWidth="1"/>
    <col min="2" max="3" width="10.7265625" style="8" bestFit="1" customWidth="1"/>
    <col min="4" max="4" width="10.7265625" style="8" customWidth="1"/>
    <col min="5" max="5" width="10.7265625" style="8" bestFit="1" customWidth="1"/>
    <col min="6" max="6" width="9.453125" style="8" bestFit="1" customWidth="1"/>
    <col min="7" max="13" width="10.7265625" style="8" customWidth="1"/>
    <col min="14" max="18" width="7.1796875" style="10" bestFit="1" customWidth="1"/>
    <col min="19" max="19" width="6.1796875" style="10" bestFit="1" customWidth="1"/>
    <col min="20" max="20" width="6.1796875" bestFit="1" customWidth="1"/>
  </cols>
  <sheetData>
    <row r="1" spans="1:20" s="1" customFormat="1" ht="43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</row>
    <row r="2" spans="1:20" x14ac:dyDescent="0.35">
      <c r="A2" s="4" t="s">
        <v>20</v>
      </c>
      <c r="B2" s="5">
        <v>1880</v>
      </c>
      <c r="C2" s="5">
        <v>1000480</v>
      </c>
      <c r="D2" s="5">
        <v>532.17021276595744</v>
      </c>
      <c r="E2" s="5"/>
      <c r="F2" s="5"/>
      <c r="G2" s="5">
        <v>101989</v>
      </c>
      <c r="H2" s="5">
        <v>122613</v>
      </c>
      <c r="I2" s="5">
        <v>147687</v>
      </c>
      <c r="J2" s="5">
        <v>304948</v>
      </c>
      <c r="K2" s="5">
        <v>215993</v>
      </c>
      <c r="L2" s="5">
        <v>82465</v>
      </c>
      <c r="M2" s="5">
        <v>24785</v>
      </c>
      <c r="N2" s="6">
        <f t="shared" ref="N2:T2" si="0">G2/$C$2</f>
        <v>0.10194006876699184</v>
      </c>
      <c r="O2" s="6">
        <f t="shared" si="0"/>
        <v>0.12255417399648169</v>
      </c>
      <c r="P2" s="6">
        <f t="shared" si="0"/>
        <v>0.14761614425075964</v>
      </c>
      <c r="Q2" s="6">
        <f t="shared" si="0"/>
        <v>0.30480169518631056</v>
      </c>
      <c r="R2" s="6">
        <f t="shared" si="0"/>
        <v>0.21588937310091155</v>
      </c>
      <c r="S2" s="6">
        <f t="shared" si="0"/>
        <v>8.2425435790820401E-2</v>
      </c>
      <c r="T2" s="6">
        <f t="shared" si="0"/>
        <v>2.4773108907724294E-2</v>
      </c>
    </row>
    <row r="3" spans="1:20" x14ac:dyDescent="0.35">
      <c r="A3" s="4" t="s">
        <v>21</v>
      </c>
      <c r="B3" s="5">
        <f>SUM(B4:B9)</f>
        <v>430</v>
      </c>
      <c r="C3" s="5">
        <f>SUM(C4:C9)</f>
        <v>206277</v>
      </c>
      <c r="D3" s="5">
        <f>C3/B3</f>
        <v>479.71395348837211</v>
      </c>
      <c r="E3" s="5">
        <f>SUM(E4:E9)</f>
        <v>47401</v>
      </c>
      <c r="F3" s="7">
        <f>C3/E3</f>
        <v>4.3517436341005462</v>
      </c>
      <c r="G3" s="5">
        <f>SUM(G4:G9)</f>
        <v>4132</v>
      </c>
      <c r="H3" s="5">
        <f t="shared" ref="H3:M3" si="1">SUM(H4:H9)</f>
        <v>5971</v>
      </c>
      <c r="I3" s="5">
        <f t="shared" si="1"/>
        <v>7175</v>
      </c>
      <c r="J3" s="5">
        <f t="shared" si="1"/>
        <v>14988</v>
      </c>
      <c r="K3" s="5">
        <f t="shared" si="1"/>
        <v>10372</v>
      </c>
      <c r="L3" s="5">
        <f t="shared" si="1"/>
        <v>3444</v>
      </c>
      <c r="M3" s="5">
        <f t="shared" si="1"/>
        <v>1319</v>
      </c>
      <c r="N3" s="6">
        <f t="shared" ref="N3:T3" si="2">G3/$E$3</f>
        <v>8.7171156726651336E-2</v>
      </c>
      <c r="O3" s="6">
        <f t="shared" si="2"/>
        <v>0.12596780658635895</v>
      </c>
      <c r="P3" s="6">
        <f t="shared" si="2"/>
        <v>0.15136811459673846</v>
      </c>
      <c r="Q3" s="6">
        <f t="shared" si="2"/>
        <v>0.31619586084681756</v>
      </c>
      <c r="R3" s="6">
        <f t="shared" si="2"/>
        <v>0.21881394907280438</v>
      </c>
      <c r="S3" s="6">
        <f t="shared" si="2"/>
        <v>7.2656695006434457E-2</v>
      </c>
      <c r="T3" s="6">
        <f t="shared" si="2"/>
        <v>2.7826417164194848E-2</v>
      </c>
    </row>
    <row r="4" spans="1:20" x14ac:dyDescent="0.35">
      <c r="A4" t="s">
        <v>22</v>
      </c>
      <c r="B4" s="8">
        <v>220</v>
      </c>
      <c r="C4" s="8">
        <v>123262</v>
      </c>
      <c r="D4" s="8">
        <v>560.28181818181815</v>
      </c>
      <c r="E4" s="8">
        <v>29525</v>
      </c>
      <c r="F4" s="9">
        <f>C4/E4</f>
        <v>4.1748348856900934</v>
      </c>
      <c r="G4" s="8">
        <v>2860</v>
      </c>
      <c r="H4" s="8">
        <v>3797</v>
      </c>
      <c r="I4" s="8">
        <v>4431</v>
      </c>
      <c r="J4" s="8">
        <v>9375</v>
      </c>
      <c r="K4" s="8">
        <v>6171</v>
      </c>
      <c r="L4" s="8">
        <v>2009</v>
      </c>
      <c r="M4" s="8">
        <v>882</v>
      </c>
      <c r="N4" s="10">
        <f t="shared" ref="N4:T4" si="3">G4/$E$4</f>
        <v>9.6867061812023703E-2</v>
      </c>
      <c r="O4" s="10">
        <f t="shared" si="3"/>
        <v>0.12860287891617272</v>
      </c>
      <c r="P4" s="10">
        <f t="shared" si="3"/>
        <v>0.15007620660457241</v>
      </c>
      <c r="Q4" s="10">
        <f t="shared" si="3"/>
        <v>0.31752751905165116</v>
      </c>
      <c r="R4" s="10">
        <f t="shared" si="3"/>
        <v>0.20900931414055884</v>
      </c>
      <c r="S4" s="10">
        <f t="shared" si="3"/>
        <v>6.8044030482641835E-2</v>
      </c>
      <c r="T4" s="10">
        <f t="shared" si="3"/>
        <v>2.9872988992379338E-2</v>
      </c>
    </row>
    <row r="5" spans="1:20" x14ac:dyDescent="0.35">
      <c r="A5" t="s">
        <v>23</v>
      </c>
      <c r="B5" s="8">
        <v>15</v>
      </c>
      <c r="C5" s="8">
        <v>3620</v>
      </c>
      <c r="D5" s="8">
        <v>241.33333333333334</v>
      </c>
      <c r="E5" s="8">
        <v>789</v>
      </c>
      <c r="F5" s="9">
        <f t="shared" ref="F5:F9" si="4">C5/E5</f>
        <v>4.5880861850443599</v>
      </c>
      <c r="G5" s="8">
        <v>57</v>
      </c>
      <c r="H5" s="8">
        <v>83</v>
      </c>
      <c r="I5" s="8">
        <v>97</v>
      </c>
      <c r="J5" s="8">
        <v>255</v>
      </c>
      <c r="K5" s="8">
        <v>197</v>
      </c>
      <c r="L5" s="8">
        <v>67</v>
      </c>
      <c r="M5" s="8">
        <v>33</v>
      </c>
      <c r="N5" s="10">
        <f t="shared" ref="N5:T5" si="5">G5/$E$5</f>
        <v>7.2243346007604556E-2</v>
      </c>
      <c r="O5" s="10">
        <f t="shared" si="5"/>
        <v>0.10519645120405577</v>
      </c>
      <c r="P5" s="10">
        <f t="shared" si="5"/>
        <v>0.12294043092522181</v>
      </c>
      <c r="Q5" s="10">
        <f t="shared" si="5"/>
        <v>0.32319391634980987</v>
      </c>
      <c r="R5" s="10">
        <f t="shared" si="5"/>
        <v>0.24968314321926488</v>
      </c>
      <c r="S5" s="10">
        <f t="shared" si="5"/>
        <v>8.4917617237008872E-2</v>
      </c>
      <c r="T5" s="10">
        <f t="shared" si="5"/>
        <v>4.1825095057034217E-2</v>
      </c>
    </row>
    <row r="6" spans="1:20" x14ac:dyDescent="0.35">
      <c r="A6" t="s">
        <v>24</v>
      </c>
      <c r="B6" s="8">
        <v>60</v>
      </c>
      <c r="C6" s="8">
        <v>39249</v>
      </c>
      <c r="D6" s="8">
        <v>654.15</v>
      </c>
      <c r="E6" s="8">
        <v>8360</v>
      </c>
      <c r="F6" s="9">
        <f t="shared" si="4"/>
        <v>4.6948564593301434</v>
      </c>
      <c r="G6" s="8">
        <v>559</v>
      </c>
      <c r="H6" s="8">
        <v>947</v>
      </c>
      <c r="I6" s="8">
        <v>1177</v>
      </c>
      <c r="J6" s="8">
        <v>2641</v>
      </c>
      <c r="K6" s="8">
        <v>2077</v>
      </c>
      <c r="L6" s="8">
        <v>754</v>
      </c>
      <c r="M6" s="8">
        <v>205</v>
      </c>
      <c r="N6" s="10">
        <f t="shared" ref="N6:T6" si="6">G6/$E$6</f>
        <v>6.6866028708133976E-2</v>
      </c>
      <c r="O6" s="10">
        <f t="shared" si="6"/>
        <v>0.11327751196172249</v>
      </c>
      <c r="P6" s="10">
        <f t="shared" si="6"/>
        <v>0.14078947368421052</v>
      </c>
      <c r="Q6" s="10">
        <f t="shared" si="6"/>
        <v>0.31590909090909092</v>
      </c>
      <c r="R6" s="10">
        <f t="shared" si="6"/>
        <v>0.24844497607655502</v>
      </c>
      <c r="S6" s="10">
        <f t="shared" si="6"/>
        <v>9.0191387559808614E-2</v>
      </c>
      <c r="T6" s="10">
        <f t="shared" si="6"/>
        <v>2.4521531100478468E-2</v>
      </c>
    </row>
    <row r="7" spans="1:20" x14ac:dyDescent="0.35">
      <c r="A7" t="s">
        <v>25</v>
      </c>
      <c r="B7" s="8">
        <v>40</v>
      </c>
      <c r="C7" s="8">
        <v>22805</v>
      </c>
      <c r="D7" s="8">
        <v>570.125</v>
      </c>
      <c r="E7" s="8">
        <v>4919</v>
      </c>
      <c r="F7" s="9">
        <f t="shared" si="4"/>
        <v>4.6361048993697906</v>
      </c>
      <c r="G7" s="8">
        <v>358</v>
      </c>
      <c r="H7" s="8">
        <v>630</v>
      </c>
      <c r="I7" s="8">
        <v>786</v>
      </c>
      <c r="J7" s="8">
        <v>1543</v>
      </c>
      <c r="K7" s="8">
        <v>1123</v>
      </c>
      <c r="L7" s="8">
        <v>376</v>
      </c>
      <c r="M7" s="8">
        <v>103</v>
      </c>
      <c r="N7" s="10">
        <f t="shared" ref="N7:T7" si="7">G7/$E$7</f>
        <v>7.2779020126041885E-2</v>
      </c>
      <c r="O7" s="10">
        <f t="shared" si="7"/>
        <v>0.12807481195364911</v>
      </c>
      <c r="P7" s="10">
        <f t="shared" si="7"/>
        <v>0.15978857491360032</v>
      </c>
      <c r="Q7" s="10">
        <f t="shared" si="7"/>
        <v>0.31368164261028664</v>
      </c>
      <c r="R7" s="10">
        <f t="shared" si="7"/>
        <v>0.22829843464118724</v>
      </c>
      <c r="S7" s="10">
        <f t="shared" si="7"/>
        <v>7.6438300467574716E-2</v>
      </c>
      <c r="T7" s="10">
        <f t="shared" si="7"/>
        <v>2.0939215287660094E-2</v>
      </c>
    </row>
    <row r="8" spans="1:20" x14ac:dyDescent="0.35">
      <c r="A8" t="s">
        <v>26</v>
      </c>
      <c r="B8" s="8">
        <v>40</v>
      </c>
      <c r="C8" s="8">
        <v>8060</v>
      </c>
      <c r="D8" s="8">
        <v>201.5</v>
      </c>
      <c r="E8" s="8">
        <v>1785</v>
      </c>
      <c r="F8" s="9">
        <f t="shared" si="4"/>
        <v>4.5154061624649859</v>
      </c>
      <c r="G8" s="8">
        <v>112</v>
      </c>
      <c r="H8" s="8">
        <v>247</v>
      </c>
      <c r="I8" s="8">
        <v>321</v>
      </c>
      <c r="J8" s="8">
        <v>563</v>
      </c>
      <c r="K8" s="8">
        <v>389</v>
      </c>
      <c r="L8" s="8">
        <v>132</v>
      </c>
      <c r="M8" s="8">
        <v>21</v>
      </c>
      <c r="N8" s="10">
        <f t="shared" ref="N8:T8" si="8">G8/$E$8</f>
        <v>6.2745098039215685E-2</v>
      </c>
      <c r="O8" s="10">
        <f t="shared" si="8"/>
        <v>0.13837535014005603</v>
      </c>
      <c r="P8" s="10">
        <f t="shared" si="8"/>
        <v>0.17983193277310924</v>
      </c>
      <c r="Q8" s="10">
        <f t="shared" si="8"/>
        <v>0.31540616246498598</v>
      </c>
      <c r="R8" s="10">
        <f t="shared" si="8"/>
        <v>0.21792717086834734</v>
      </c>
      <c r="S8" s="10">
        <f t="shared" si="8"/>
        <v>7.3949579831932774E-2</v>
      </c>
      <c r="T8" s="10">
        <f t="shared" si="8"/>
        <v>1.1764705882352941E-2</v>
      </c>
    </row>
    <row r="9" spans="1:20" x14ac:dyDescent="0.35">
      <c r="A9" t="s">
        <v>27</v>
      </c>
      <c r="B9" s="8">
        <v>55</v>
      </c>
      <c r="C9" s="8">
        <v>9281</v>
      </c>
      <c r="D9" s="8">
        <v>168.74545454545455</v>
      </c>
      <c r="E9" s="8">
        <v>2023</v>
      </c>
      <c r="F9" s="9">
        <f t="shared" si="4"/>
        <v>4.5877409787444385</v>
      </c>
      <c r="G9" s="8">
        <v>186</v>
      </c>
      <c r="H9" s="8">
        <v>267</v>
      </c>
      <c r="I9" s="8">
        <v>363</v>
      </c>
      <c r="J9" s="8">
        <v>611</v>
      </c>
      <c r="K9" s="8">
        <v>415</v>
      </c>
      <c r="L9" s="8">
        <v>106</v>
      </c>
      <c r="M9" s="8">
        <v>75</v>
      </c>
      <c r="N9" s="10">
        <f t="shared" ref="N9:T9" si="9">G9/$E$9</f>
        <v>9.1942659416707859E-2</v>
      </c>
      <c r="O9" s="10">
        <f t="shared" si="9"/>
        <v>0.13198220464656452</v>
      </c>
      <c r="P9" s="10">
        <f t="shared" si="9"/>
        <v>0.17943648047454275</v>
      </c>
      <c r="Q9" s="10">
        <f t="shared" si="9"/>
        <v>0.30202669303015323</v>
      </c>
      <c r="R9" s="10">
        <f t="shared" si="9"/>
        <v>0.20514087988136431</v>
      </c>
      <c r="S9" s="10">
        <f t="shared" si="9"/>
        <v>5.2397429560059321E-2</v>
      </c>
      <c r="T9" s="10">
        <f t="shared" si="9"/>
        <v>3.7073652990608011E-2</v>
      </c>
    </row>
    <row r="11" spans="1:20" x14ac:dyDescent="0.35">
      <c r="A11" t="s">
        <v>28</v>
      </c>
      <c r="B11" s="11">
        <v>43914</v>
      </c>
    </row>
    <row r="12" spans="1:20" x14ac:dyDescent="0.35">
      <c r="A12" t="s">
        <v>29</v>
      </c>
      <c r="B12" s="11">
        <v>43925</v>
      </c>
    </row>
    <row r="13" spans="1:20" x14ac:dyDescent="0.35">
      <c r="A13" s="11" t="s">
        <v>30</v>
      </c>
      <c r="B13" s="11">
        <v>44137</v>
      </c>
    </row>
    <row r="14" spans="1:20" x14ac:dyDescent="0.35">
      <c r="A14" t="s">
        <v>31</v>
      </c>
      <c r="B14" s="11">
        <v>44149</v>
      </c>
    </row>
    <row r="15" spans="1:20" x14ac:dyDescent="0.35">
      <c r="A15" t="s">
        <v>32</v>
      </c>
      <c r="B15" s="11">
        <v>44153</v>
      </c>
    </row>
    <row r="16" spans="1:20" x14ac:dyDescent="0.35">
      <c r="A16" t="s">
        <v>33</v>
      </c>
      <c r="B16" s="11">
        <v>44186</v>
      </c>
      <c r="C16" s="11">
        <v>44198</v>
      </c>
    </row>
    <row r="18" spans="1:19" s="16" customFormat="1" ht="29" x14ac:dyDescent="0.35">
      <c r="A18" s="12" t="s">
        <v>20</v>
      </c>
      <c r="B18" s="13" t="s">
        <v>34</v>
      </c>
      <c r="C18" s="2" t="s">
        <v>2</v>
      </c>
      <c r="D18" s="2" t="s">
        <v>3</v>
      </c>
      <c r="E18" s="13"/>
      <c r="F18" s="14" t="s">
        <v>35</v>
      </c>
      <c r="G18" s="13" t="s">
        <v>34</v>
      </c>
      <c r="H18" s="2" t="s">
        <v>2</v>
      </c>
      <c r="I18" s="2" t="s">
        <v>3</v>
      </c>
      <c r="J18" s="14" t="s">
        <v>36</v>
      </c>
      <c r="K18" s="13" t="s">
        <v>34</v>
      </c>
      <c r="L18" s="2" t="s">
        <v>2</v>
      </c>
      <c r="M18" s="2" t="s">
        <v>3</v>
      </c>
      <c r="N18" s="15"/>
      <c r="O18" s="15"/>
      <c r="P18" s="15"/>
      <c r="Q18" s="15"/>
      <c r="R18" s="15"/>
      <c r="S18" s="15"/>
    </row>
    <row r="19" spans="1:19" x14ac:dyDescent="0.35">
      <c r="A19" s="4" t="s">
        <v>37</v>
      </c>
      <c r="B19" s="5">
        <f>G19+K19</f>
        <v>1343</v>
      </c>
      <c r="C19" s="5">
        <f>H19+L19</f>
        <v>771790</v>
      </c>
      <c r="D19" s="8">
        <f t="shared" ref="D19:D33" si="10">C19/B19</f>
        <v>574.67609828741627</v>
      </c>
      <c r="G19" s="8">
        <f>SUM(B21:B26)</f>
        <v>1290</v>
      </c>
      <c r="H19" s="8">
        <f>SUM(C21:C26)</f>
        <v>740954</v>
      </c>
      <c r="I19" s="8">
        <f>H19/G19</f>
        <v>574.38294573643407</v>
      </c>
      <c r="K19" s="8">
        <f>B27</f>
        <v>53</v>
      </c>
      <c r="L19" s="8">
        <f>C27</f>
        <v>30836</v>
      </c>
      <c r="M19" s="8">
        <f>L19/K19</f>
        <v>581.81132075471703</v>
      </c>
    </row>
    <row r="20" spans="1:19" x14ac:dyDescent="0.35">
      <c r="A20" s="4" t="s">
        <v>38</v>
      </c>
      <c r="B20" s="5">
        <f>G20+K20</f>
        <v>537</v>
      </c>
      <c r="C20" s="5">
        <f>H20+L20</f>
        <v>228690</v>
      </c>
      <c r="D20" s="8">
        <f t="shared" si="10"/>
        <v>425.86592178770951</v>
      </c>
      <c r="G20" s="8">
        <f>SUM(G28:G33)</f>
        <v>280</v>
      </c>
      <c r="H20" s="8">
        <f>SUM(H28:H33)</f>
        <v>93816</v>
      </c>
      <c r="I20" s="8">
        <f>H20/G20</f>
        <v>335.05714285714288</v>
      </c>
      <c r="K20" s="8">
        <f>SUM(J28:J33)</f>
        <v>257</v>
      </c>
      <c r="L20" s="8">
        <f>SUM(K28:K33)</f>
        <v>134874</v>
      </c>
      <c r="M20" s="8">
        <f>L20/K20</f>
        <v>524.80155642023351</v>
      </c>
    </row>
    <row r="21" spans="1:19" x14ac:dyDescent="0.35">
      <c r="A21" s="17" t="s">
        <v>39</v>
      </c>
      <c r="B21" s="8">
        <v>160</v>
      </c>
      <c r="C21" s="8">
        <v>141376</v>
      </c>
      <c r="D21" s="8">
        <f t="shared" si="10"/>
        <v>883.6</v>
      </c>
    </row>
    <row r="22" spans="1:19" x14ac:dyDescent="0.35">
      <c r="A22" s="17" t="s">
        <v>40</v>
      </c>
      <c r="B22" s="8">
        <v>270</v>
      </c>
      <c r="C22" s="8">
        <v>187194</v>
      </c>
      <c r="D22" s="8">
        <f t="shared" si="10"/>
        <v>693.31111111111113</v>
      </c>
    </row>
    <row r="23" spans="1:19" x14ac:dyDescent="0.35">
      <c r="A23" s="17" t="s">
        <v>41</v>
      </c>
      <c r="B23" s="8">
        <v>160</v>
      </c>
      <c r="C23" s="8">
        <v>109712</v>
      </c>
      <c r="D23" s="8">
        <f t="shared" si="10"/>
        <v>685.7</v>
      </c>
    </row>
    <row r="24" spans="1:19" x14ac:dyDescent="0.35">
      <c r="A24" s="17" t="s">
        <v>42</v>
      </c>
      <c r="B24" s="8">
        <v>270</v>
      </c>
      <c r="C24" s="8">
        <v>127858</v>
      </c>
      <c r="D24" s="8">
        <f t="shared" si="10"/>
        <v>473.54814814814813</v>
      </c>
    </row>
    <row r="25" spans="1:19" x14ac:dyDescent="0.35">
      <c r="A25" s="17" t="s">
        <v>43</v>
      </c>
      <c r="B25" s="8">
        <v>160</v>
      </c>
      <c r="C25" s="8">
        <v>85121</v>
      </c>
      <c r="D25" s="8">
        <f t="shared" si="10"/>
        <v>532.00625000000002</v>
      </c>
    </row>
    <row r="26" spans="1:19" x14ac:dyDescent="0.35">
      <c r="A26" s="17" t="s">
        <v>44</v>
      </c>
      <c r="B26" s="8">
        <v>270</v>
      </c>
      <c r="C26" s="8">
        <v>89693</v>
      </c>
      <c r="D26" s="8">
        <f t="shared" si="10"/>
        <v>332.19629629629628</v>
      </c>
    </row>
    <row r="27" spans="1:19" x14ac:dyDescent="0.35">
      <c r="A27" s="17" t="s">
        <v>45</v>
      </c>
      <c r="B27" s="8">
        <v>53</v>
      </c>
      <c r="C27" s="8">
        <v>30836</v>
      </c>
      <c r="D27" s="8">
        <f t="shared" si="10"/>
        <v>581.81132075471703</v>
      </c>
    </row>
    <row r="28" spans="1:19" x14ac:dyDescent="0.35">
      <c r="A28" s="17" t="s">
        <v>46</v>
      </c>
      <c r="B28" s="8">
        <v>139</v>
      </c>
      <c r="C28" s="8">
        <v>78409</v>
      </c>
      <c r="D28" s="8">
        <f t="shared" si="10"/>
        <v>564.0935251798561</v>
      </c>
      <c r="G28" s="8">
        <v>54</v>
      </c>
      <c r="H28" s="8">
        <v>20279</v>
      </c>
      <c r="I28" s="8">
        <f>H28/G28</f>
        <v>375.53703703703701</v>
      </c>
      <c r="J28" s="8">
        <v>85</v>
      </c>
      <c r="K28" s="8">
        <v>58130</v>
      </c>
      <c r="L28" s="8">
        <f>K28/J28</f>
        <v>683.88235294117646</v>
      </c>
    </row>
    <row r="29" spans="1:19" x14ac:dyDescent="0.35">
      <c r="A29" s="17" t="s">
        <v>47</v>
      </c>
      <c r="B29" s="8">
        <v>110</v>
      </c>
      <c r="C29" s="8">
        <v>44591</v>
      </c>
      <c r="D29" s="8">
        <f t="shared" si="10"/>
        <v>405.37272727272727</v>
      </c>
      <c r="G29" s="8">
        <v>54</v>
      </c>
      <c r="H29" s="8">
        <v>17367</v>
      </c>
      <c r="I29" s="8">
        <f t="shared" ref="I29:I33" si="11">H29/G29</f>
        <v>321.61111111111109</v>
      </c>
      <c r="J29" s="8">
        <v>56</v>
      </c>
      <c r="K29" s="8">
        <v>27224</v>
      </c>
      <c r="L29" s="8">
        <f t="shared" ref="L29:L33" si="12">K29/J29</f>
        <v>486.14285714285717</v>
      </c>
    </row>
    <row r="30" spans="1:19" x14ac:dyDescent="0.35">
      <c r="A30" s="17" t="s">
        <v>48</v>
      </c>
      <c r="B30" s="8">
        <v>83</v>
      </c>
      <c r="C30" s="8">
        <v>33541</v>
      </c>
      <c r="D30" s="8">
        <f t="shared" si="10"/>
        <v>404.10843373493975</v>
      </c>
      <c r="G30" s="8">
        <v>54</v>
      </c>
      <c r="H30" s="8">
        <v>19086</v>
      </c>
      <c r="I30" s="8">
        <f t="shared" si="11"/>
        <v>353.44444444444446</v>
      </c>
      <c r="J30" s="8">
        <v>29</v>
      </c>
      <c r="K30" s="8">
        <v>14455</v>
      </c>
      <c r="L30" s="8">
        <f t="shared" si="12"/>
        <v>498.44827586206895</v>
      </c>
    </row>
    <row r="31" spans="1:19" x14ac:dyDescent="0.35">
      <c r="A31" s="17" t="s">
        <v>49</v>
      </c>
      <c r="B31" s="8">
        <v>111</v>
      </c>
      <c r="C31" s="8">
        <v>39262</v>
      </c>
      <c r="D31" s="8">
        <f t="shared" si="10"/>
        <v>353.7117117117117</v>
      </c>
      <c r="G31" s="8">
        <v>54</v>
      </c>
      <c r="H31" s="8">
        <v>16913</v>
      </c>
      <c r="I31" s="8">
        <f t="shared" si="11"/>
        <v>313.2037037037037</v>
      </c>
      <c r="J31" s="8">
        <v>57</v>
      </c>
      <c r="K31" s="8">
        <v>22349</v>
      </c>
      <c r="L31" s="8">
        <f t="shared" si="12"/>
        <v>392.08771929824559</v>
      </c>
    </row>
    <row r="32" spans="1:19" x14ac:dyDescent="0.35">
      <c r="A32" s="17" t="s">
        <v>50</v>
      </c>
      <c r="B32" s="8">
        <v>82</v>
      </c>
      <c r="C32" s="8">
        <v>29028</v>
      </c>
      <c r="D32" s="8">
        <f t="shared" si="10"/>
        <v>354</v>
      </c>
      <c r="G32" s="8">
        <v>54</v>
      </c>
      <c r="H32" s="8">
        <v>16986</v>
      </c>
      <c r="I32" s="8">
        <f t="shared" si="11"/>
        <v>314.55555555555554</v>
      </c>
      <c r="J32" s="8">
        <v>28</v>
      </c>
      <c r="K32" s="8">
        <v>12042</v>
      </c>
      <c r="L32" s="8">
        <f t="shared" si="12"/>
        <v>430.07142857142856</v>
      </c>
    </row>
    <row r="33" spans="1:12" x14ac:dyDescent="0.35">
      <c r="A33" s="17" t="s">
        <v>51</v>
      </c>
      <c r="B33" s="8">
        <v>12</v>
      </c>
      <c r="C33" s="8">
        <v>3859</v>
      </c>
      <c r="D33" s="8">
        <f t="shared" si="10"/>
        <v>321.58333333333331</v>
      </c>
      <c r="G33" s="8">
        <v>10</v>
      </c>
      <c r="H33" s="8">
        <v>3185</v>
      </c>
      <c r="I33" s="8">
        <f t="shared" si="11"/>
        <v>318.5</v>
      </c>
      <c r="J33" s="8">
        <v>2</v>
      </c>
      <c r="K33" s="8">
        <v>674</v>
      </c>
      <c r="L33" s="8">
        <f t="shared" si="12"/>
        <v>337</v>
      </c>
    </row>
    <row r="34" spans="1:12" x14ac:dyDescent="0.35">
      <c r="A34" s="17"/>
    </row>
    <row r="35" spans="1:12" x14ac:dyDescent="0.35">
      <c r="A35" s="17" t="s">
        <v>52</v>
      </c>
      <c r="B35" s="8">
        <v>32</v>
      </c>
      <c r="C35" s="8">
        <v>30169</v>
      </c>
      <c r="D35" s="8">
        <f t="shared" ref="D35:D40" si="13">C35/B35</f>
        <v>942.78125</v>
      </c>
    </row>
    <row r="36" spans="1:12" x14ac:dyDescent="0.35">
      <c r="A36" s="17" t="s">
        <v>53</v>
      </c>
      <c r="B36" s="8">
        <v>53</v>
      </c>
      <c r="C36" s="8">
        <v>27961</v>
      </c>
      <c r="D36" s="8">
        <f t="shared" si="13"/>
        <v>527.56603773584902</v>
      </c>
    </row>
    <row r="37" spans="1:12" x14ac:dyDescent="0.35">
      <c r="A37" s="17" t="s">
        <v>54</v>
      </c>
      <c r="B37" s="8">
        <v>32</v>
      </c>
      <c r="C37" s="8">
        <v>23390</v>
      </c>
      <c r="D37" s="8">
        <f t="shared" si="13"/>
        <v>730.9375</v>
      </c>
    </row>
    <row r="38" spans="1:12" x14ac:dyDescent="0.35">
      <c r="A38" s="17" t="s">
        <v>55</v>
      </c>
      <c r="B38" s="8">
        <v>53</v>
      </c>
      <c r="C38" s="8">
        <v>18289</v>
      </c>
      <c r="D38" s="8">
        <f t="shared" si="13"/>
        <v>345.07547169811323</v>
      </c>
    </row>
    <row r="39" spans="1:12" x14ac:dyDescent="0.35">
      <c r="A39" s="17" t="s">
        <v>56</v>
      </c>
      <c r="B39" s="8">
        <v>32</v>
      </c>
      <c r="C39" s="8">
        <v>19303</v>
      </c>
      <c r="D39" s="8">
        <f t="shared" si="13"/>
        <v>603.21875</v>
      </c>
    </row>
    <row r="40" spans="1:12" x14ac:dyDescent="0.35">
      <c r="A40" s="17" t="s">
        <v>57</v>
      </c>
      <c r="B40" s="8">
        <v>53</v>
      </c>
      <c r="C40" s="8">
        <v>15088</v>
      </c>
      <c r="D40" s="8">
        <f t="shared" si="13"/>
        <v>284.67924528301887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MAES</dc:creator>
  <cp:lastModifiedBy>Marie-Odile PANAU</cp:lastModifiedBy>
  <dcterms:created xsi:type="dcterms:W3CDTF">2021-11-15T19:00:35Z</dcterms:created>
  <dcterms:modified xsi:type="dcterms:W3CDTF">2021-11-16T07:44:54Z</dcterms:modified>
</cp:coreProperties>
</file>